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G25" i="2"/>
  <c r="I25" s="1"/>
  <c r="F25"/>
  <c r="K17"/>
  <c r="G17"/>
  <c r="F17"/>
  <c r="H24" s="1"/>
  <c r="E17"/>
  <c r="G32"/>
  <c r="E41"/>
  <c r="F41"/>
  <c r="D41"/>
  <c r="J25"/>
  <c r="H25"/>
  <c r="G47"/>
  <c r="G46"/>
  <c r="G45"/>
  <c r="G44"/>
  <c r="G43"/>
  <c r="G41" s="1"/>
  <c r="I29"/>
  <c r="H29"/>
  <c r="D56"/>
  <c r="D11"/>
  <c r="H22"/>
  <c r="G37"/>
  <c r="G36"/>
  <c r="E36"/>
  <c r="D36"/>
  <c r="J30"/>
  <c r="J31"/>
  <c r="J18"/>
  <c r="J19"/>
  <c r="J20"/>
  <c r="J21"/>
  <c r="J22"/>
  <c r="J23"/>
  <c r="J24"/>
  <c r="J26"/>
  <c r="J28"/>
  <c r="C17"/>
  <c r="F36"/>
  <c r="J29"/>
  <c r="H23"/>
  <c r="E32"/>
  <c r="D32"/>
  <c r="H18"/>
  <c r="H20"/>
  <c r="H21"/>
  <c r="H19" l="1"/>
  <c r="H17" s="1"/>
  <c r="F32"/>
  <c r="J17"/>
  <c r="J32" s="1"/>
  <c r="G49" s="1"/>
  <c r="I17" l="1"/>
  <c r="I32" s="1"/>
  <c r="H32"/>
</calcChain>
</file>

<file path=xl/sharedStrings.xml><?xml version="1.0" encoding="utf-8"?>
<sst xmlns="http://schemas.openxmlformats.org/spreadsheetml/2006/main" count="85" uniqueCount="72">
  <si>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</si>
  <si>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</si>
  <si>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</si>
  <si>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</si>
  <si>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</si>
  <si>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</si>
  <si>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</si>
  <si>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</si>
  <si>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</si>
  <si>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</si>
  <si>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</si>
  <si>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</si>
  <si>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</si>
  <si>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</si>
  <si>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</si>
  <si>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</si>
  <si>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</si>
  <si>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</si>
  <si>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</si>
  <si>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</si>
  <si>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</si>
  <si>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</si>
  <si>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</si>
  <si>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</si>
  <si>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</si>
  <si>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</si>
  <si>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</si>
  <si>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</si>
  <si>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</si>
  <si>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</si>
  <si>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</si>
  <si>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</si>
  <si>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</si>
  <si>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</si>
  <si>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</si>
  <si>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</si>
  <si>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</si>
  <si>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</si>
  <si>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</si>
  <si>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</si>
  <si>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</si>
  <si>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</si>
  <si>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</si>
  <si>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</si>
  <si>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</si>
  <si>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</si>
  <si>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</si>
  <si>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</si>
  <si>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</si>
  <si>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</si>
  <si>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</si>
  <si>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</si>
  <si>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</si>
  <si>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122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</si>
  <si>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</si>
  <si>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</si>
  <si>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</si>
  <si>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</si>
  <si>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</si>
  <si>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</si>
  <si>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</si>
  <si>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</si>
  <si>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</si>
  <si>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</si>
  <si>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</si>
  <si>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</si>
  <si>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</si>
  <si>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</si>
  <si>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водопровода</t>
  </si>
  <si>
    <t>Ремонт электричества</t>
  </si>
  <si>
    <t>Ремонт отопления</t>
  </si>
  <si>
    <t xml:space="preserve">  претензия погашение добровольно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</si>
</sst>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37" zoomScaleSheetLayoutView="100" workbookViewId="0">
      <selection activeCell="I57" sqref="I57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5" t="s">
        <v>11</v>
      </c>
      <c r="B1" s="45"/>
      <c r="C1" s="45"/>
      <c r="D1" s="45"/>
      <c r="E1" s="45"/>
      <c r="F1" s="45"/>
      <c r="G1" s="45"/>
      <c r="H1" s="45"/>
    </row>
    <row r="2" spans="1:10">
      <c r="A2" s="45" t="s">
        <v>24</v>
      </c>
      <c r="B2" s="45"/>
      <c r="C2" s="45"/>
      <c r="D2" s="45"/>
      <c r="E2" s="45"/>
      <c r="F2" s="45"/>
      <c r="G2" s="45"/>
      <c r="H2" s="45"/>
    </row>
    <row r="3" spans="1:10" ht="12" customHeight="1">
      <c r="A3" s="45" t="s">
        <v>62</v>
      </c>
      <c r="B3" s="45"/>
      <c r="C3" s="45"/>
      <c r="D3" s="45"/>
      <c r="E3" s="45"/>
      <c r="F3" s="45"/>
      <c r="G3" s="45"/>
      <c r="H3" s="45"/>
    </row>
    <row r="4" spans="1:10">
      <c r="A4" s="1"/>
    </row>
    <row r="5" spans="1:10" s="28" customFormat="1">
      <c r="A5" s="46" t="s">
        <v>12</v>
      </c>
      <c r="B5" s="46"/>
      <c r="C5" s="46"/>
      <c r="D5" s="46"/>
      <c r="E5" s="46"/>
      <c r="F5" s="46"/>
      <c r="G5" s="46"/>
      <c r="H5" s="46"/>
      <c r="I5" s="46"/>
    </row>
    <row r="7" spans="1:10">
      <c r="A7" s="48" t="s">
        <v>53</v>
      </c>
      <c r="B7" s="48"/>
      <c r="C7" s="48"/>
      <c r="D7" s="48"/>
    </row>
    <row r="8" spans="1:10">
      <c r="A8" s="49" t="s">
        <v>27</v>
      </c>
      <c r="B8" s="49"/>
      <c r="C8" s="29"/>
      <c r="D8" s="39">
        <v>692.1</v>
      </c>
    </row>
    <row r="9" spans="1:10">
      <c r="A9" s="49" t="s">
        <v>28</v>
      </c>
      <c r="B9" s="49"/>
      <c r="C9" s="30"/>
      <c r="D9" s="31">
        <v>642.79999999999995</v>
      </c>
    </row>
    <row r="11" spans="1:10" ht="25.5" customHeight="1">
      <c r="A11" s="47" t="s">
        <v>31</v>
      </c>
      <c r="B11" s="47"/>
      <c r="D11" s="3">
        <f>12.86+1.59</f>
        <v>14.45</v>
      </c>
    </row>
    <row r="12" spans="1:10" s="28" customFormat="1">
      <c r="A12" s="46" t="s">
        <v>13</v>
      </c>
      <c r="B12" s="46"/>
      <c r="C12" s="46"/>
      <c r="D12" s="46"/>
      <c r="E12" s="46"/>
      <c r="F12" s="46"/>
      <c r="G12" s="46"/>
      <c r="H12" s="46"/>
      <c r="I12" s="46"/>
    </row>
    <row r="13" spans="1:10" s="28" customFormat="1">
      <c r="A13" s="46" t="s">
        <v>14</v>
      </c>
      <c r="B13" s="46"/>
      <c r="C13" s="46"/>
      <c r="D13" s="46"/>
      <c r="E13" s="46"/>
      <c r="F13" s="46"/>
      <c r="G13" s="46"/>
      <c r="H13" s="46"/>
      <c r="I13" s="46"/>
    </row>
    <row r="14" spans="1:10" s="28" customFormat="1">
      <c r="A14" s="46" t="s">
        <v>15</v>
      </c>
      <c r="B14" s="46"/>
      <c r="C14" s="46"/>
      <c r="D14" s="46"/>
      <c r="E14" s="46"/>
      <c r="F14" s="46"/>
      <c r="G14" s="46"/>
      <c r="H14" s="46"/>
      <c r="I14" s="46"/>
    </row>
    <row r="15" spans="1:10" s="44" customFormat="1" ht="60.75" customHeight="1">
      <c r="A15" s="43" t="s">
        <v>0</v>
      </c>
      <c r="B15" s="43" t="s">
        <v>1</v>
      </c>
      <c r="C15" s="43" t="s">
        <v>25</v>
      </c>
      <c r="D15" s="43" t="s">
        <v>63</v>
      </c>
      <c r="E15" s="43" t="s">
        <v>64</v>
      </c>
      <c r="F15" s="43" t="s">
        <v>54</v>
      </c>
      <c r="G15" s="43" t="s">
        <v>55</v>
      </c>
      <c r="H15" s="43" t="s">
        <v>59</v>
      </c>
      <c r="I15" s="43" t="s">
        <v>65</v>
      </c>
      <c r="J15" s="43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-28439.32</v>
      </c>
      <c r="E17" s="32">
        <f>25310.14+3129.18</f>
        <v>28439.32</v>
      </c>
      <c r="F17" s="6">
        <f>99196.8+12264.84</f>
        <v>111461.64</v>
      </c>
      <c r="G17" s="6">
        <f>109295.89+13513.33</f>
        <v>122809.22</v>
      </c>
      <c r="H17" s="7">
        <f>SUM(H18:H24)</f>
        <v>111461.64</v>
      </c>
      <c r="I17" s="7">
        <f>D17+G17-H17</f>
        <v>-17091.740000000005</v>
      </c>
      <c r="J17" s="6">
        <f>E17+F17-G17</f>
        <v>17091.739999999991</v>
      </c>
      <c r="K17" s="40">
        <f>15211.05+1880.69</f>
        <v>17091.739999999998</v>
      </c>
      <c r="L17" s="33"/>
    </row>
    <row r="18" spans="1:12" ht="24">
      <c r="A18" s="8" t="s">
        <v>4</v>
      </c>
      <c r="B18" s="34" t="s">
        <v>23</v>
      </c>
      <c r="C18" s="8">
        <v>1.59</v>
      </c>
      <c r="D18" s="9"/>
      <c r="E18" s="13"/>
      <c r="F18" s="9"/>
      <c r="G18" s="9"/>
      <c r="H18" s="9">
        <f>C18*$F$17/$D$11</f>
        <v>12264.63720415225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4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26843.35689965398</v>
      </c>
      <c r="I19" s="9"/>
      <c r="J19" s="9">
        <f t="shared" si="0"/>
        <v>0</v>
      </c>
    </row>
    <row r="20" spans="1:12" ht="36">
      <c r="A20" s="8" t="s">
        <v>6</v>
      </c>
      <c r="B20" s="34" t="s">
        <v>18</v>
      </c>
      <c r="C20" s="8">
        <v>1.51</v>
      </c>
      <c r="D20" s="9"/>
      <c r="E20" s="13"/>
      <c r="F20" s="9"/>
      <c r="G20" s="9"/>
      <c r="H20" s="9">
        <f t="shared" si="1"/>
        <v>11647.548539792388</v>
      </c>
      <c r="I20" s="9"/>
      <c r="J20" s="9">
        <f t="shared" si="0"/>
        <v>0</v>
      </c>
    </row>
    <row r="21" spans="1:12" ht="24">
      <c r="A21" s="10" t="s">
        <v>32</v>
      </c>
      <c r="B21" s="34" t="s">
        <v>19</v>
      </c>
      <c r="C21" s="8">
        <v>1.5</v>
      </c>
      <c r="D21" s="9"/>
      <c r="E21" s="13"/>
      <c r="F21" s="9"/>
      <c r="G21" s="9"/>
      <c r="H21" s="9">
        <f t="shared" si="1"/>
        <v>11570.412456747405</v>
      </c>
      <c r="I21" s="9"/>
      <c r="J21" s="9">
        <f t="shared" si="0"/>
        <v>0</v>
      </c>
    </row>
    <row r="22" spans="1:12" ht="24">
      <c r="A22" s="8" t="s">
        <v>33</v>
      </c>
      <c r="B22" s="34" t="s">
        <v>20</v>
      </c>
      <c r="C22" s="8">
        <v>2.8</v>
      </c>
      <c r="D22" s="9"/>
      <c r="E22" s="13"/>
      <c r="F22" s="9"/>
      <c r="G22" s="9"/>
      <c r="H22" s="9">
        <f t="shared" si="1"/>
        <v>21598.103252595156</v>
      </c>
      <c r="I22" s="9"/>
      <c r="J22" s="9">
        <f t="shared" si="0"/>
        <v>0</v>
      </c>
    </row>
    <row r="23" spans="1:12" ht="24">
      <c r="A23" s="8" t="s">
        <v>34</v>
      </c>
      <c r="B23" s="34" t="s">
        <v>21</v>
      </c>
      <c r="C23" s="8">
        <v>1.07</v>
      </c>
      <c r="D23" s="9"/>
      <c r="E23" s="13"/>
      <c r="F23" s="9"/>
      <c r="G23" s="9"/>
      <c r="H23" s="9">
        <f t="shared" si="1"/>
        <v>8253.5608858131491</v>
      </c>
      <c r="I23" s="9"/>
      <c r="J23" s="9">
        <f t="shared" si="0"/>
        <v>0</v>
      </c>
    </row>
    <row r="24" spans="1:12" ht="24">
      <c r="A24" s="8" t="s">
        <v>35</v>
      </c>
      <c r="B24" s="34" t="s">
        <v>22</v>
      </c>
      <c r="C24" s="8">
        <v>2.5</v>
      </c>
      <c r="D24" s="9"/>
      <c r="E24" s="13"/>
      <c r="F24" s="9"/>
      <c r="G24" s="9"/>
      <c r="H24" s="9">
        <f t="shared" si="1"/>
        <v>19284.020761245672</v>
      </c>
      <c r="I24" s="9"/>
      <c r="J24" s="9">
        <f t="shared" si="0"/>
        <v>0</v>
      </c>
    </row>
    <row r="25" spans="1:12" s="28" customFormat="1" ht="24">
      <c r="A25" s="11" t="s">
        <v>49</v>
      </c>
      <c r="B25" s="12" t="s">
        <v>36</v>
      </c>
      <c r="C25" s="5"/>
      <c r="D25" s="7">
        <v>-2141.02</v>
      </c>
      <c r="E25" s="32">
        <v>2141.02</v>
      </c>
      <c r="F25" s="6">
        <f>3782.48</f>
        <v>3782.48</v>
      </c>
      <c r="G25" s="6">
        <f>5543.47</f>
        <v>5543.47</v>
      </c>
      <c r="H25" s="41">
        <f>SUM(H26:H28)</f>
        <v>3782.5</v>
      </c>
      <c r="I25" s="7">
        <f>D25+G25-H25</f>
        <v>-380.04999999999973</v>
      </c>
      <c r="J25" s="7">
        <f>E25+F25-G25</f>
        <v>380.02999999999975</v>
      </c>
    </row>
    <row r="26" spans="1:12" ht="12.75" customHeight="1">
      <c r="A26" s="8"/>
      <c r="B26" s="13" t="s">
        <v>68</v>
      </c>
      <c r="C26" s="8"/>
      <c r="D26" s="9"/>
      <c r="E26" s="27"/>
      <c r="F26" s="17"/>
      <c r="G26" s="17"/>
      <c r="H26" s="42">
        <v>1400.5</v>
      </c>
      <c r="I26" s="9"/>
      <c r="J26" s="9">
        <f t="shared" si="0"/>
        <v>0</v>
      </c>
    </row>
    <row r="27" spans="1:12" ht="12.75" customHeight="1">
      <c r="A27" s="8"/>
      <c r="B27" s="13" t="s">
        <v>69</v>
      </c>
      <c r="C27" s="8"/>
      <c r="D27" s="9"/>
      <c r="E27" s="27"/>
      <c r="F27" s="17"/>
      <c r="G27" s="17"/>
      <c r="H27" s="42">
        <v>1480</v>
      </c>
      <c r="I27" s="9"/>
      <c r="J27" s="9"/>
    </row>
    <row r="28" spans="1:12" ht="12.75" customHeight="1">
      <c r="A28" s="8"/>
      <c r="B28" s="13" t="s">
        <v>70</v>
      </c>
      <c r="C28" s="8"/>
      <c r="D28" s="9"/>
      <c r="E28" s="27"/>
      <c r="F28" s="17"/>
      <c r="G28" s="17"/>
      <c r="H28" s="42">
        <v>902</v>
      </c>
      <c r="I28" s="9"/>
      <c r="J28" s="9">
        <f t="shared" si="0"/>
        <v>0</v>
      </c>
    </row>
    <row r="29" spans="1:12" s="28" customFormat="1" ht="12.75" customHeight="1">
      <c r="A29" s="5" t="s">
        <v>50</v>
      </c>
      <c r="B29" s="12" t="s">
        <v>47</v>
      </c>
      <c r="C29" s="5"/>
      <c r="D29" s="7">
        <v>-539.86</v>
      </c>
      <c r="E29" s="32">
        <v>539.86</v>
      </c>
      <c r="F29" s="6">
        <v>2206.14</v>
      </c>
      <c r="G29" s="6">
        <v>2413.0100000000002</v>
      </c>
      <c r="H29" s="41">
        <f>F29</f>
        <v>2206.14</v>
      </c>
      <c r="I29" s="7">
        <f>D29-F29+G29</f>
        <v>-332.98999999999978</v>
      </c>
      <c r="J29" s="7">
        <f>E29+F29-G29</f>
        <v>332.98999999999978</v>
      </c>
    </row>
    <row r="30" spans="1:12" ht="12.75" customHeight="1">
      <c r="A30" s="8"/>
      <c r="B30" s="13"/>
      <c r="C30" s="8"/>
      <c r="D30" s="9"/>
      <c r="E30" s="27"/>
      <c r="F30" s="9"/>
      <c r="G30" s="9"/>
      <c r="H30" s="42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s="28" customFormat="1" ht="12.75" customHeight="1">
      <c r="A32" s="5"/>
      <c r="B32" s="12" t="s">
        <v>37</v>
      </c>
      <c r="C32" s="5"/>
      <c r="D32" s="7">
        <f t="shared" ref="D32:J32" si="2">D17+D25+D29</f>
        <v>-31120.2</v>
      </c>
      <c r="E32" s="7">
        <f t="shared" si="2"/>
        <v>31120.2</v>
      </c>
      <c r="F32" s="7">
        <f t="shared" si="2"/>
        <v>117450.26</v>
      </c>
      <c r="G32" s="7">
        <f t="shared" si="2"/>
        <v>130765.7</v>
      </c>
      <c r="H32" s="7">
        <f t="shared" si="2"/>
        <v>117450.28</v>
      </c>
      <c r="I32" s="7">
        <f t="shared" si="2"/>
        <v>-17804.780000000006</v>
      </c>
      <c r="J32" s="7">
        <f t="shared" si="2"/>
        <v>17804.759999999987</v>
      </c>
    </row>
    <row r="33" spans="1:9" s="28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3" t="s">
        <v>0</v>
      </c>
      <c r="B34" s="43" t="s">
        <v>1</v>
      </c>
      <c r="C34" s="43" t="s">
        <v>25</v>
      </c>
      <c r="D34" s="43" t="s">
        <v>61</v>
      </c>
      <c r="E34" s="43" t="s">
        <v>56</v>
      </c>
      <c r="F34" s="43" t="s">
        <v>57</v>
      </c>
      <c r="G34" s="43" t="s">
        <v>66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8" customFormat="1" ht="12.75" customHeight="1">
      <c r="A36" s="5" t="s">
        <v>7</v>
      </c>
      <c r="B36" s="35" t="s">
        <v>45</v>
      </c>
      <c r="C36" s="5"/>
      <c r="D36" s="7">
        <f>SUM(D37:D37)</f>
        <v>0</v>
      </c>
      <c r="E36" s="7">
        <f>SUM(E37:E37)</f>
        <v>0</v>
      </c>
      <c r="F36" s="7">
        <f>SUM(F37:F37)</f>
        <v>0</v>
      </c>
      <c r="G36" s="7">
        <f>SUM(G37:G37)</f>
        <v>0</v>
      </c>
    </row>
    <row r="37" spans="1:9" s="28" customFormat="1" ht="12.75" customHeight="1">
      <c r="A37" s="10" t="s">
        <v>48</v>
      </c>
      <c r="B37" s="36" t="s">
        <v>46</v>
      </c>
      <c r="C37" s="5"/>
      <c r="D37" s="17"/>
      <c r="E37" s="17"/>
      <c r="F37" s="17"/>
      <c r="G37" s="9">
        <f>D37+E37-F37</f>
        <v>0</v>
      </c>
    </row>
    <row r="38" spans="1:9">
      <c r="A38" s="18"/>
      <c r="B38" s="19"/>
      <c r="C38" s="18"/>
      <c r="D38" s="19"/>
      <c r="E38" s="19"/>
      <c r="F38" s="19"/>
      <c r="G38" s="20"/>
    </row>
    <row r="39" spans="1:9">
      <c r="A39" s="18"/>
      <c r="B39" s="18"/>
      <c r="C39" s="18"/>
      <c r="D39" s="21"/>
      <c r="E39" s="21"/>
      <c r="F39" s="21"/>
      <c r="I39" s="21"/>
    </row>
    <row r="40" spans="1:9" ht="39" customHeight="1">
      <c r="A40" s="43" t="s">
        <v>0</v>
      </c>
      <c r="B40" s="43" t="s">
        <v>1</v>
      </c>
      <c r="C40" s="43" t="s">
        <v>25</v>
      </c>
      <c r="D40" s="43" t="s">
        <v>61</v>
      </c>
      <c r="E40" s="43" t="s">
        <v>56</v>
      </c>
      <c r="F40" s="43" t="s">
        <v>57</v>
      </c>
      <c r="G40" s="43" t="s">
        <v>66</v>
      </c>
    </row>
    <row r="41" spans="1:9" s="28" customFormat="1" ht="12.75" customHeight="1">
      <c r="A41" s="5">
        <v>3</v>
      </c>
      <c r="B41" s="5" t="s">
        <v>30</v>
      </c>
      <c r="C41" s="5"/>
      <c r="D41" s="22">
        <f>SUM(D43:D47)</f>
        <v>6013.2499999999991</v>
      </c>
      <c r="E41" s="22">
        <f>SUM(E43:E47)</f>
        <v>0</v>
      </c>
      <c r="F41" s="22">
        <f>SUM(F43:F47)</f>
        <v>149.59</v>
      </c>
      <c r="G41" s="22">
        <f>SUM(G43:G47)</f>
        <v>5863.66</v>
      </c>
    </row>
    <row r="42" spans="1:9" ht="12.75" customHeight="1">
      <c r="A42" s="8"/>
      <c r="B42" s="8" t="s">
        <v>29</v>
      </c>
      <c r="C42" s="8"/>
      <c r="D42" s="23"/>
      <c r="E42" s="23"/>
      <c r="F42" s="23"/>
      <c r="G42" s="23"/>
    </row>
    <row r="43" spans="1:9" ht="12.75" customHeight="1">
      <c r="A43" s="8" t="s">
        <v>2</v>
      </c>
      <c r="B43" s="8" t="s">
        <v>51</v>
      </c>
      <c r="C43" s="8"/>
      <c r="D43" s="17">
        <v>3551.62</v>
      </c>
      <c r="E43" s="17"/>
      <c r="F43" s="17">
        <v>60.11</v>
      </c>
      <c r="G43" s="9">
        <f>D43+E43-F43</f>
        <v>3491.5099999999998</v>
      </c>
    </row>
    <row r="44" spans="1:9" ht="12.75" customHeight="1">
      <c r="A44" s="8" t="s">
        <v>7</v>
      </c>
      <c r="B44" s="8" t="s">
        <v>8</v>
      </c>
      <c r="C44" s="8"/>
      <c r="D44" s="17">
        <v>355.70999999999958</v>
      </c>
      <c r="E44" s="17"/>
      <c r="F44" s="17"/>
      <c r="G44" s="9">
        <f>D44+E44-F44</f>
        <v>355.70999999999958</v>
      </c>
    </row>
    <row r="45" spans="1:9" ht="12.75" customHeight="1">
      <c r="A45" s="8">
        <v>3</v>
      </c>
      <c r="B45" s="8" t="s">
        <v>9</v>
      </c>
      <c r="C45" s="8"/>
      <c r="D45" s="17">
        <v>615.59999999999945</v>
      </c>
      <c r="E45" s="17"/>
      <c r="F45" s="17"/>
      <c r="G45" s="9">
        <f>D45+E45-F45</f>
        <v>615.59999999999945</v>
      </c>
    </row>
    <row r="46" spans="1:9" ht="12.75" customHeight="1">
      <c r="A46" s="8">
        <v>4</v>
      </c>
      <c r="B46" s="8" t="s">
        <v>10</v>
      </c>
      <c r="C46" s="8"/>
      <c r="D46" s="17">
        <v>1400.8400000000004</v>
      </c>
      <c r="E46" s="17"/>
      <c r="F46" s="17"/>
      <c r="G46" s="9">
        <f>D46+E46-F46</f>
        <v>1400.8400000000004</v>
      </c>
    </row>
    <row r="47" spans="1:9" ht="12.75" customHeight="1">
      <c r="A47" s="8">
        <v>5</v>
      </c>
      <c r="B47" s="8" t="s">
        <v>58</v>
      </c>
      <c r="C47" s="8"/>
      <c r="D47" s="17">
        <v>89.480000000000473</v>
      </c>
      <c r="E47" s="17"/>
      <c r="F47" s="17">
        <v>89.48</v>
      </c>
      <c r="G47" s="9">
        <f>D47+E47-F47</f>
        <v>4.6895820560166612E-13</v>
      </c>
    </row>
    <row r="48" spans="1:9">
      <c r="A48" s="18"/>
      <c r="B48" s="18"/>
      <c r="C48" s="18"/>
      <c r="D48" s="24"/>
      <c r="E48" s="24"/>
      <c r="F48" s="24"/>
      <c r="G48" s="24"/>
    </row>
    <row r="49" spans="1:8">
      <c r="A49" s="52" t="s">
        <v>44</v>
      </c>
      <c r="B49" s="52"/>
      <c r="C49" s="52"/>
      <c r="D49" s="52"/>
      <c r="E49" s="52"/>
      <c r="F49" s="37">
        <v>23668.42</v>
      </c>
      <c r="G49" s="38">
        <f>F49-J32-G36-G41</f>
        <v>1.0913936421275139E-11</v>
      </c>
    </row>
    <row r="50" spans="1:8" s="28" customFormat="1">
      <c r="A50" s="45" t="s">
        <v>43</v>
      </c>
      <c r="B50" s="45"/>
      <c r="C50" s="45"/>
      <c r="D50" s="45"/>
      <c r="E50" s="45"/>
      <c r="F50" s="45"/>
    </row>
    <row r="51" spans="1:8">
      <c r="A51" s="1"/>
    </row>
    <row r="52" spans="1:8" ht="12.75" customHeight="1">
      <c r="A52" s="25" t="s">
        <v>38</v>
      </c>
      <c r="B52" s="25" t="s">
        <v>38</v>
      </c>
      <c r="C52" s="51"/>
      <c r="D52" s="51" t="s">
        <v>41</v>
      </c>
      <c r="E52" s="51"/>
      <c r="F52" s="51" t="s">
        <v>42</v>
      </c>
      <c r="G52" s="51"/>
      <c r="H52" s="51"/>
    </row>
    <row r="53" spans="1:8">
      <c r="A53" s="25" t="s">
        <v>39</v>
      </c>
      <c r="B53" s="25" t="s">
        <v>40</v>
      </c>
      <c r="C53" s="51"/>
      <c r="D53" s="51"/>
      <c r="E53" s="51"/>
      <c r="F53" s="51"/>
      <c r="G53" s="51"/>
      <c r="H53" s="51"/>
    </row>
    <row r="54" spans="1:8" ht="24.75" customHeight="1">
      <c r="A54" s="8">
        <v>1</v>
      </c>
      <c r="B54" s="26">
        <v>9</v>
      </c>
      <c r="C54" s="27"/>
      <c r="D54" s="53">
        <v>9760.61</v>
      </c>
      <c r="E54" s="53"/>
      <c r="F54" s="50" t="s">
        <v>71</v>
      </c>
      <c r="G54" s="50"/>
      <c r="H54" s="50"/>
    </row>
    <row r="55" spans="1:8" ht="23.25" customHeight="1">
      <c r="A55" s="8">
        <v>2</v>
      </c>
      <c r="B55" s="26"/>
      <c r="C55" s="27"/>
      <c r="D55" s="53"/>
      <c r="E55" s="53"/>
      <c r="F55" s="50"/>
      <c r="G55" s="50"/>
      <c r="H55" s="50"/>
    </row>
    <row r="56" spans="1:8" ht="26.25" customHeight="1">
      <c r="A56" s="56" t="s">
        <v>67</v>
      </c>
      <c r="B56" s="57"/>
      <c r="C56" s="13"/>
      <c r="D56" s="58">
        <f>SUM(D54:D55)</f>
        <v>9760.61</v>
      </c>
      <c r="E56" s="58"/>
      <c r="F56" s="50"/>
      <c r="G56" s="50"/>
      <c r="H56" s="50"/>
    </row>
    <row r="57" spans="1:8" s="28" customFormat="1" ht="12.75" customHeight="1">
      <c r="A57" s="2"/>
    </row>
    <row r="58" spans="1:8" s="28" customFormat="1">
      <c r="A58" s="55" t="s">
        <v>52</v>
      </c>
      <c r="B58" s="55"/>
      <c r="C58" s="55"/>
      <c r="D58" s="55"/>
      <c r="E58" s="55"/>
      <c r="F58" s="55"/>
    </row>
    <row r="59" spans="1:8" s="28" customFormat="1">
      <c r="A59" s="54" t="s">
        <v>16</v>
      </c>
      <c r="B59" s="54"/>
      <c r="C59" s="54"/>
      <c r="D59" s="54"/>
    </row>
    <row r="60" spans="1:8" s="28" customFormat="1">
      <c r="A60" s="54"/>
      <c r="B60" s="54"/>
      <c r="C60" s="54"/>
      <c r="D60" s="54"/>
    </row>
    <row r="61" spans="1:8">
      <c r="A61" s="54" t="s">
        <v>26</v>
      </c>
      <c r="B61" s="54"/>
      <c r="C61" s="54"/>
      <c r="D61" s="54"/>
    </row>
    <row r="63" spans="1:8">
      <c r="A63" s="1"/>
    </row>
    <row r="64" spans="1:8">
      <c r="A64" s="1"/>
    </row>
  </sheetData>
  <mergeCells count="27">
    <mergeCell ref="A61:D61"/>
    <mergeCell ref="A58:F58"/>
    <mergeCell ref="A56:B56"/>
    <mergeCell ref="F56:H56"/>
    <mergeCell ref="A60:D60"/>
    <mergeCell ref="A59:D59"/>
    <mergeCell ref="D56:E56"/>
    <mergeCell ref="F55:H55"/>
    <mergeCell ref="F54:H54"/>
    <mergeCell ref="A50:F50"/>
    <mergeCell ref="A13:I13"/>
    <mergeCell ref="F52:H53"/>
    <mergeCell ref="A14:I14"/>
    <mergeCell ref="A49:E49"/>
    <mergeCell ref="D55:E55"/>
    <mergeCell ref="C52:C53"/>
    <mergeCell ref="D54:E54"/>
    <mergeCell ref="D52:E53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2020-03-16T05:46:22Z</cp:lastPrinted>
  <dcterms:created xsi:type="dcterms:W3CDTF">2018-01-25T10:54:16Z</dcterms:created>
  <dcterms:modified xsi:type="dcterms:W3CDTF">2023-03-23T05:44:24Z</dcterms:modified>
</cp:coreProperties>
</file>