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Лист1!$A$1:$J$71</definedName>
  </definedNames>
  <calcPr calcId="124519"/>
</workbook>
</file>

<file path=xl/calcChain.xml><?xml version="1.0" encoding="utf-8"?>
<calcChain xmlns="http://schemas.openxmlformats.org/spreadsheetml/2006/main">
  <c r="G30" i="2"/>
  <c r="I30"/>
  <c r="G25"/>
  <c r="J25"/>
  <c r="K17"/>
  <c r="G17"/>
  <c r="F17"/>
  <c r="E17"/>
  <c r="E33" s="1"/>
  <c r="F48"/>
  <c r="F47"/>
  <c r="G47" s="1"/>
  <c r="F45"/>
  <c r="H25"/>
  <c r="F33"/>
  <c r="G46"/>
  <c r="G45"/>
  <c r="G38"/>
  <c r="G37" s="1"/>
  <c r="E42"/>
  <c r="D42"/>
  <c r="J18"/>
  <c r="G48"/>
  <c r="H30"/>
  <c r="D11"/>
  <c r="H23" s="1"/>
  <c r="D37"/>
  <c r="J29"/>
  <c r="E37"/>
  <c r="J31"/>
  <c r="J32"/>
  <c r="J19"/>
  <c r="J20"/>
  <c r="J21"/>
  <c r="J22"/>
  <c r="J23"/>
  <c r="J24"/>
  <c r="J26"/>
  <c r="J27"/>
  <c r="J28"/>
  <c r="C17"/>
  <c r="H18"/>
  <c r="H24"/>
  <c r="H22"/>
  <c r="H19"/>
  <c r="H20"/>
  <c r="H21"/>
  <c r="D33"/>
  <c r="J30"/>
  <c r="G44"/>
  <c r="F37"/>
  <c r="G33"/>
  <c r="J17"/>
  <c r="J33" s="1"/>
  <c r="F42"/>
  <c r="I25"/>
  <c r="H17" l="1"/>
  <c r="G42"/>
  <c r="G50" s="1"/>
  <c r="I17"/>
  <c r="I33" s="1"/>
  <c r="H33"/>
</calcChain>
</file>

<file path=xl/sharedStrings.xml><?xml version="1.0" encoding="utf-8"?>
<sst xmlns="http://schemas.openxmlformats.org/spreadsheetml/2006/main" count="93" uniqueCount="80">
  <si>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</si>
  <si>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</si>
  <si>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</si>
  <si>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</si>
  <si>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</si>
  <si>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</si>
  <si>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</si>
  <si>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</si>
  <si>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</si>
  <si>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</si>
  <si>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</si>
  <si>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</si>
  <si>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</si>
  <si>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</si>
  <si>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</si>
  <si>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</si>
  <si>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</si>
  <si>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</si>
  <si>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</si>
  <si>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</si>
  <si>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</si>
  <si>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</si>
  <si>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</si>
  <si>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</si>
  <si>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</si>
  <si>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</si>
  <si>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</si>
  <si>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</si>
  <si>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</si>
  <si>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</si>
  <si>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</si>
  <si>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</si>
  <si>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</si>
  <si>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</si>
  <si>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</si>
  <si>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</si>
  <si>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</si>
  <si>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</si>
  <si>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</si>
  <si>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</si>
  <si>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</si>
  <si>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</si>
  <si>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</si>
  <si>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</si>
  <si>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</si>
  <si>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</si>
  <si>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</si>
  <si>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</si>
  <si>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</si>
  <si>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</si>
  <si>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</si>
  <si>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</si>
  <si>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</si>
  <si>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t xml:space="preserve">Начислено, руб     </t>
  </si>
  <si>
    <t>Поступило средств, руб</t>
  </si>
  <si>
    <t>Начислено, руб</t>
  </si>
  <si>
    <t>Оплачено, руб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</si>
  <si>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64а</t>
    </r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</si>
  <si>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</si>
  <si>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</si>
  <si>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</si>
  <si>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</si>
  <si>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</si>
  <si>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</si>
  <si>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</si>
  <si>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ПЕРЕД СОБСТВЕННИКАМИ ПОМЕЩЕНИЙ О ВЫПОЛНЕНИИ ДОГОВОРА УПРАВЛЕНИЯ МНОГОКВАРТИРНЫМ ДОМОМ ЗА 2022 год </t>
  </si>
  <si>
    <t>Сальдо на 01.01.2023, руб</t>
  </si>
  <si>
    <t>Ремонт кровли</t>
  </si>
  <si>
    <t>Ремонт водоотведения</t>
  </si>
  <si>
    <t>Ремонт электричества</t>
  </si>
  <si>
    <t>Установка двери в подъезде</t>
  </si>
  <si>
    <t xml:space="preserve"> </t>
  </si>
  <si>
    <t xml:space="preserve">  претензия, судебный приказ добровольное погашение</t>
  </si>
  <si>
    <t xml:space="preserve">  претензия добровольное погашение</t>
  </si>
  <si>
    <t xml:space="preserve">  претензия принудиельное взыскание </t>
  </si>
  <si>
    <t xml:space="preserve">  умерла наследство дочь погашение</t>
  </si>
  <si>
    <t xml:space="preserve">  претензия</t>
  </si>
  <si>
    <t xml:space="preserve"> претензия погашение суд </t>
  </si>
  <si>
    <t xml:space="preserve">  добровольное погашение</t>
  </si>
  <si>
    <t xml:space="preserve">  претензия принудительное взыскание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</si>
</sst>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view="pageBreakPreview" topLeftCell="A43" zoomScaleSheetLayoutView="100" workbookViewId="0">
      <selection activeCell="A66" sqref="A66:D66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4" t="s">
        <v>11</v>
      </c>
      <c r="B1" s="54"/>
      <c r="C1" s="54"/>
      <c r="D1" s="54"/>
      <c r="E1" s="54"/>
      <c r="F1" s="54"/>
      <c r="G1" s="54"/>
      <c r="H1" s="54"/>
    </row>
    <row r="2" spans="1:10">
      <c r="A2" s="54" t="s">
        <v>24</v>
      </c>
      <c r="B2" s="54"/>
      <c r="C2" s="54"/>
      <c r="D2" s="54"/>
      <c r="E2" s="54"/>
      <c r="F2" s="54"/>
      <c r="G2" s="54"/>
      <c r="H2" s="54"/>
    </row>
    <row r="3" spans="1:10" ht="12" customHeight="1">
      <c r="A3" s="54" t="s">
        <v>65</v>
      </c>
      <c r="B3" s="54"/>
      <c r="C3" s="54"/>
      <c r="D3" s="54"/>
      <c r="E3" s="54"/>
      <c r="F3" s="54"/>
      <c r="G3" s="54"/>
      <c r="H3" s="54"/>
    </row>
    <row r="4" spans="1:10">
      <c r="A4" s="1"/>
    </row>
    <row r="5" spans="1:10" s="27" customFormat="1">
      <c r="A5" s="55" t="s">
        <v>12</v>
      </c>
      <c r="B5" s="55"/>
      <c r="C5" s="55"/>
      <c r="D5" s="55"/>
      <c r="E5" s="55"/>
      <c r="F5" s="55"/>
      <c r="G5" s="55"/>
      <c r="H5" s="55"/>
      <c r="I5" s="55"/>
    </row>
    <row r="7" spans="1:10">
      <c r="A7" s="57" t="s">
        <v>57</v>
      </c>
      <c r="B7" s="57"/>
      <c r="C7" s="57"/>
      <c r="D7" s="57"/>
    </row>
    <row r="8" spans="1:10">
      <c r="A8" s="58" t="s">
        <v>27</v>
      </c>
      <c r="B8" s="58"/>
      <c r="C8" s="28"/>
      <c r="D8" s="38">
        <v>1205.4000000000001</v>
      </c>
    </row>
    <row r="9" spans="1:10">
      <c r="A9" s="58" t="s">
        <v>28</v>
      </c>
      <c r="B9" s="58"/>
      <c r="C9" s="29"/>
      <c r="D9" s="30">
        <v>946.6</v>
      </c>
    </row>
    <row r="11" spans="1:10" ht="25.5" customHeight="1">
      <c r="A11" s="56" t="s">
        <v>31</v>
      </c>
      <c r="B11" s="56"/>
      <c r="D11" s="3">
        <f>8.58+1.59</f>
        <v>10.17</v>
      </c>
    </row>
    <row r="12" spans="1:10" s="27" customFormat="1">
      <c r="A12" s="55" t="s">
        <v>13</v>
      </c>
      <c r="B12" s="55"/>
      <c r="C12" s="55"/>
      <c r="D12" s="55"/>
      <c r="E12" s="55"/>
      <c r="F12" s="55"/>
      <c r="G12" s="55"/>
      <c r="H12" s="55"/>
      <c r="I12" s="55"/>
    </row>
    <row r="13" spans="1:10" s="27" customFormat="1">
      <c r="A13" s="55" t="s">
        <v>14</v>
      </c>
      <c r="B13" s="55"/>
      <c r="C13" s="55"/>
      <c r="D13" s="55"/>
      <c r="E13" s="55"/>
      <c r="F13" s="55"/>
      <c r="G13" s="55"/>
      <c r="H13" s="55"/>
      <c r="I13" s="55"/>
    </row>
    <row r="14" spans="1:10" s="27" customFormat="1">
      <c r="A14" s="55" t="s">
        <v>15</v>
      </c>
      <c r="B14" s="55"/>
      <c r="C14" s="55"/>
      <c r="D14" s="55"/>
      <c r="E14" s="55"/>
      <c r="F14" s="55"/>
      <c r="G14" s="55"/>
      <c r="H14" s="55"/>
      <c r="I14" s="55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62</v>
      </c>
      <c r="E15" s="42" t="s">
        <v>63</v>
      </c>
      <c r="F15" s="42" t="s">
        <v>53</v>
      </c>
      <c r="G15" s="42" t="s">
        <v>54</v>
      </c>
      <c r="H15" s="42" t="s">
        <v>59</v>
      </c>
      <c r="I15" s="42" t="s">
        <v>64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10.17</v>
      </c>
      <c r="D17" s="6">
        <v>-140503.9</v>
      </c>
      <c r="E17" s="31">
        <f>118517.36+21033.58+952.96</f>
        <v>140503.9</v>
      </c>
      <c r="F17" s="6">
        <f>97462.2+18061.2+767.28</f>
        <v>116290.68</v>
      </c>
      <c r="G17" s="6">
        <f>82810.86+15367.87+1086.41+583.65+73.83+6.35</f>
        <v>99928.97</v>
      </c>
      <c r="H17" s="7">
        <f>SUM(H18:H24)</f>
        <v>116290.68</v>
      </c>
      <c r="I17" s="7">
        <f>D17+G17-H17</f>
        <v>-156865.60999999999</v>
      </c>
      <c r="J17" s="6">
        <f>E17+F17-G17</f>
        <v>156865.60999999999</v>
      </c>
      <c r="K17" s="39">
        <f>132585.05+23653.08+627.48</f>
        <v>156865.61000000002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 t="shared" ref="H18:H24" si="0">C18*$F$17/$D$11</f>
        <v>18181.138761061946</v>
      </c>
      <c r="I18" s="9"/>
      <c r="J18" s="9">
        <f t="shared" ref="J18:J28" si="1">E18+F18-G18</f>
        <v>0</v>
      </c>
    </row>
    <row r="19" spans="1:12" ht="23.25" customHeight="1">
      <c r="A19" s="8" t="s">
        <v>5</v>
      </c>
      <c r="B19" s="33" t="s">
        <v>17</v>
      </c>
      <c r="C19" s="8">
        <v>1</v>
      </c>
      <c r="D19" s="9"/>
      <c r="E19" s="13"/>
      <c r="F19" s="9"/>
      <c r="G19" s="9"/>
      <c r="H19" s="9">
        <f t="shared" si="0"/>
        <v>11434.678466076695</v>
      </c>
      <c r="I19" s="9"/>
      <c r="J19" s="9">
        <f t="shared" si="1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0"/>
        <v>17266.364483775811</v>
      </c>
      <c r="I20" s="9"/>
      <c r="J20" s="9">
        <f t="shared" si="1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0"/>
        <v>17152.017699115044</v>
      </c>
      <c r="I21" s="9"/>
      <c r="J21" s="9">
        <f t="shared" si="1"/>
        <v>0</v>
      </c>
    </row>
    <row r="22" spans="1:12" ht="24">
      <c r="A22" s="8" t="s">
        <v>33</v>
      </c>
      <c r="B22" s="33" t="s">
        <v>20</v>
      </c>
      <c r="C22" s="8">
        <v>1</v>
      </c>
      <c r="D22" s="9"/>
      <c r="E22" s="13"/>
      <c r="F22" s="9"/>
      <c r="G22" s="9"/>
      <c r="H22" s="9">
        <f t="shared" si="0"/>
        <v>11434.678466076695</v>
      </c>
      <c r="I22" s="9"/>
      <c r="J22" s="9">
        <f t="shared" si="1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0"/>
        <v>12235.105958702065</v>
      </c>
      <c r="I23" s="9"/>
      <c r="J23" s="9">
        <f t="shared" si="1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0"/>
        <v>28586.696165191737</v>
      </c>
      <c r="I24" s="9"/>
      <c r="J24" s="9">
        <f t="shared" si="1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-4097.24</v>
      </c>
      <c r="E25" s="31">
        <v>4097.24</v>
      </c>
      <c r="F25" s="6">
        <v>38551.980000000003</v>
      </c>
      <c r="G25" s="6">
        <f>16694.04-1636.6</f>
        <v>15057.44</v>
      </c>
      <c r="H25" s="40">
        <f>SUM(H26:H29)</f>
        <v>34167</v>
      </c>
      <c r="I25" s="7">
        <f>D25+G25-H25</f>
        <v>-23206.799999999999</v>
      </c>
      <c r="J25" s="7">
        <f>E25+F25-G25</f>
        <v>27591.78</v>
      </c>
      <c r="K25" s="39"/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2930</v>
      </c>
      <c r="I26" s="9"/>
      <c r="J26" s="9">
        <f t="shared" si="1"/>
        <v>0</v>
      </c>
    </row>
    <row r="27" spans="1:12" ht="12.75" customHeight="1">
      <c r="A27" s="8"/>
      <c r="B27" s="13" t="s">
        <v>68</v>
      </c>
      <c r="C27" s="8"/>
      <c r="D27" s="9"/>
      <c r="E27" s="26"/>
      <c r="F27" s="17"/>
      <c r="G27" s="17"/>
      <c r="H27" s="41">
        <v>80</v>
      </c>
      <c r="I27" s="9"/>
      <c r="J27" s="9">
        <f t="shared" si="1"/>
        <v>0</v>
      </c>
    </row>
    <row r="28" spans="1:12" ht="12.75" customHeight="1">
      <c r="A28" s="8"/>
      <c r="B28" s="13" t="s">
        <v>69</v>
      </c>
      <c r="C28" s="8"/>
      <c r="D28" s="9"/>
      <c r="E28" s="26"/>
      <c r="F28" s="17"/>
      <c r="G28" s="17"/>
      <c r="H28" s="41">
        <v>1790</v>
      </c>
      <c r="I28" s="9"/>
      <c r="J28" s="9">
        <f t="shared" si="1"/>
        <v>0</v>
      </c>
    </row>
    <row r="29" spans="1:12" ht="12.75" customHeight="1">
      <c r="A29" s="8"/>
      <c r="B29" s="13" t="s">
        <v>70</v>
      </c>
      <c r="C29" s="8"/>
      <c r="D29" s="9"/>
      <c r="E29" s="26"/>
      <c r="F29" s="17"/>
      <c r="G29" s="17"/>
      <c r="H29" s="41">
        <v>29367</v>
      </c>
      <c r="I29" s="9"/>
      <c r="J29" s="9">
        <f>E29+F29-G29</f>
        <v>0</v>
      </c>
    </row>
    <row r="30" spans="1:12" s="27" customFormat="1" ht="12.75" customHeight="1">
      <c r="A30" s="5" t="s">
        <v>50</v>
      </c>
      <c r="B30" s="12" t="s">
        <v>47</v>
      </c>
      <c r="C30" s="5"/>
      <c r="D30" s="7">
        <v>-7648.07</v>
      </c>
      <c r="E30" s="31">
        <v>7648.01</v>
      </c>
      <c r="F30" s="6">
        <v>11568.54</v>
      </c>
      <c r="G30" s="6">
        <f>10338.58-27.62</f>
        <v>10310.959999999999</v>
      </c>
      <c r="H30" s="40">
        <f>F30</f>
        <v>11568.54</v>
      </c>
      <c r="I30" s="7">
        <f>D30-F30+G30</f>
        <v>-8905.6500000000015</v>
      </c>
      <c r="J30" s="7">
        <f>E30+F30-G30</f>
        <v>8905.5900000000038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6"/>
      <c r="F32" s="9"/>
      <c r="G32" s="9"/>
      <c r="H32" s="41"/>
      <c r="I32" s="9"/>
      <c r="J32" s="9">
        <f>E32+F32-G32</f>
        <v>0</v>
      </c>
    </row>
    <row r="33" spans="1:10" s="27" customFormat="1" ht="12.75" customHeight="1">
      <c r="A33" s="5"/>
      <c r="B33" s="12" t="s">
        <v>37</v>
      </c>
      <c r="C33" s="5"/>
      <c r="D33" s="7">
        <f t="shared" ref="D33:J33" si="2">D17+D25+D30</f>
        <v>-152249.21</v>
      </c>
      <c r="E33" s="7">
        <f t="shared" si="2"/>
        <v>152249.15</v>
      </c>
      <c r="F33" s="7">
        <f t="shared" si="2"/>
        <v>166411.20000000001</v>
      </c>
      <c r="G33" s="7">
        <f t="shared" si="2"/>
        <v>125297.37</v>
      </c>
      <c r="H33" s="7">
        <f t="shared" si="2"/>
        <v>162026.22</v>
      </c>
      <c r="I33" s="7">
        <f t="shared" si="2"/>
        <v>-188978.05999999997</v>
      </c>
      <c r="J33" s="7">
        <f t="shared" si="2"/>
        <v>193362.97999999998</v>
      </c>
    </row>
    <row r="34" spans="1:10" s="27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2" t="s">
        <v>0</v>
      </c>
      <c r="B35" s="42" t="s">
        <v>1</v>
      </c>
      <c r="C35" s="42" t="s">
        <v>25</v>
      </c>
      <c r="D35" s="42" t="s">
        <v>61</v>
      </c>
      <c r="E35" s="42" t="s">
        <v>55</v>
      </c>
      <c r="F35" s="42" t="s">
        <v>56</v>
      </c>
      <c r="G35" s="42" t="s">
        <v>66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7" customFormat="1" ht="12.75" customHeight="1">
      <c r="A37" s="5" t="s">
        <v>7</v>
      </c>
      <c r="B37" s="34" t="s">
        <v>45</v>
      </c>
      <c r="C37" s="5"/>
      <c r="D37" s="7">
        <f>SUM(D38:D38)</f>
        <v>777.55</v>
      </c>
      <c r="E37" s="7">
        <f>SUM(E38:E38)</f>
        <v>0</v>
      </c>
      <c r="F37" s="7">
        <f>SUM(F38:F38)</f>
        <v>10.86</v>
      </c>
      <c r="G37" s="7">
        <f>SUM(G38:G38)</f>
        <v>766.68999999999994</v>
      </c>
    </row>
    <row r="38" spans="1:10" s="27" customFormat="1" ht="12.75" customHeight="1">
      <c r="A38" s="10" t="s">
        <v>48</v>
      </c>
      <c r="B38" s="35" t="s">
        <v>46</v>
      </c>
      <c r="C38" s="5"/>
      <c r="D38" s="17">
        <v>777.55</v>
      </c>
      <c r="E38" s="17"/>
      <c r="F38" s="17">
        <v>10.86</v>
      </c>
      <c r="G38" s="9">
        <f>D38+E38-F38</f>
        <v>766.68999999999994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2" t="s">
        <v>0</v>
      </c>
      <c r="B41" s="42" t="s">
        <v>1</v>
      </c>
      <c r="C41" s="42" t="s">
        <v>25</v>
      </c>
      <c r="D41" s="42" t="s">
        <v>61</v>
      </c>
      <c r="E41" s="42" t="s">
        <v>55</v>
      </c>
      <c r="F41" s="42" t="s">
        <v>56</v>
      </c>
      <c r="G41" s="42" t="s">
        <v>66</v>
      </c>
    </row>
    <row r="42" spans="1:10" s="27" customFormat="1" ht="12.75" customHeight="1">
      <c r="A42" s="5">
        <v>3</v>
      </c>
      <c r="B42" s="5" t="s">
        <v>30</v>
      </c>
      <c r="C42" s="5"/>
      <c r="D42" s="22">
        <f>SUM(D44:D48)</f>
        <v>116562.49999999996</v>
      </c>
      <c r="E42" s="22">
        <f>SUM(E44:E48)</f>
        <v>0</v>
      </c>
      <c r="F42" s="22">
        <f>SUM(F44:F48)</f>
        <v>1362.5700000000002</v>
      </c>
      <c r="G42" s="22">
        <f>SUM(G44:G48)</f>
        <v>115199.92999999996</v>
      </c>
    </row>
    <row r="43" spans="1:10" ht="12.75" customHeight="1">
      <c r="A43" s="8"/>
      <c r="B43" s="8" t="s">
        <v>29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51</v>
      </c>
      <c r="C44" s="8"/>
      <c r="D44" s="17">
        <v>38910.119999999981</v>
      </c>
      <c r="E44" s="17"/>
      <c r="F44" s="17">
        <v>952.37</v>
      </c>
      <c r="G44" s="9">
        <f>D44+E44-F44</f>
        <v>37957.749999999978</v>
      </c>
    </row>
    <row r="45" spans="1:10" ht="12.75" customHeight="1">
      <c r="A45" s="8" t="s">
        <v>7</v>
      </c>
      <c r="B45" s="8" t="s">
        <v>8</v>
      </c>
      <c r="C45" s="8"/>
      <c r="D45" s="17">
        <v>9387.7100000000028</v>
      </c>
      <c r="E45" s="17"/>
      <c r="F45" s="17">
        <f>93.4-93.4</f>
        <v>0</v>
      </c>
      <c r="G45" s="9">
        <f>D45+E45-F45</f>
        <v>9387.7100000000028</v>
      </c>
    </row>
    <row r="46" spans="1:10" ht="12.75" customHeight="1">
      <c r="A46" s="8">
        <v>3</v>
      </c>
      <c r="B46" s="8" t="s">
        <v>9</v>
      </c>
      <c r="C46" s="8"/>
      <c r="D46" s="17">
        <v>4675.9300000000021</v>
      </c>
      <c r="E46" s="17"/>
      <c r="F46" s="17"/>
      <c r="G46" s="9">
        <f>D46+E46-F46</f>
        <v>4675.9300000000021</v>
      </c>
    </row>
    <row r="47" spans="1:10" ht="12.75" customHeight="1">
      <c r="A47" s="8">
        <v>4</v>
      </c>
      <c r="B47" s="8" t="s">
        <v>10</v>
      </c>
      <c r="C47" s="8"/>
      <c r="D47" s="17">
        <v>62479.129999999976</v>
      </c>
      <c r="E47" s="17"/>
      <c r="F47" s="17">
        <f>183.86+169.42</f>
        <v>353.28</v>
      </c>
      <c r="G47" s="9">
        <f>D47+E47-F47</f>
        <v>62125.849999999977</v>
      </c>
    </row>
    <row r="48" spans="1:10" ht="12.75" customHeight="1">
      <c r="A48" s="8">
        <v>5</v>
      </c>
      <c r="B48" s="8" t="s">
        <v>58</v>
      </c>
      <c r="C48" s="8"/>
      <c r="D48" s="17">
        <v>1109.6100000000004</v>
      </c>
      <c r="E48" s="17"/>
      <c r="F48" s="17">
        <f>29.66+27.26</f>
        <v>56.92</v>
      </c>
      <c r="G48" s="9">
        <f>D48+E48-F48</f>
        <v>1052.6900000000003</v>
      </c>
    </row>
    <row r="49" spans="1:8">
      <c r="A49" s="18"/>
      <c r="B49" s="18"/>
      <c r="C49" s="18"/>
      <c r="D49" s="24"/>
      <c r="E49" s="24"/>
      <c r="F49" s="24"/>
      <c r="G49" s="24"/>
    </row>
    <row r="50" spans="1:8">
      <c r="A50" s="60" t="s">
        <v>44</v>
      </c>
      <c r="B50" s="60"/>
      <c r="C50" s="60"/>
      <c r="D50" s="60"/>
      <c r="E50" s="60"/>
      <c r="F50" s="36">
        <v>309329.59999999998</v>
      </c>
      <c r="G50" s="37">
        <f>F50-J33-G37-G42</f>
        <v>0</v>
      </c>
    </row>
    <row r="51" spans="1:8" s="27" customFormat="1">
      <c r="A51" s="54" t="s">
        <v>43</v>
      </c>
      <c r="B51" s="54"/>
      <c r="C51" s="54"/>
      <c r="D51" s="54"/>
      <c r="E51" s="54"/>
      <c r="F51" s="54"/>
    </row>
    <row r="52" spans="1:8">
      <c r="A52" s="1"/>
    </row>
    <row r="53" spans="1:8" ht="12.75" customHeight="1">
      <c r="A53" s="25" t="s">
        <v>38</v>
      </c>
      <c r="B53" s="25" t="s">
        <v>38</v>
      </c>
      <c r="C53" s="59"/>
      <c r="D53" s="59" t="s">
        <v>41</v>
      </c>
      <c r="E53" s="59"/>
      <c r="F53" s="59" t="s">
        <v>42</v>
      </c>
      <c r="G53" s="59"/>
      <c r="H53" s="59"/>
    </row>
    <row r="54" spans="1:8">
      <c r="A54" s="25" t="s">
        <v>39</v>
      </c>
      <c r="B54" s="25" t="s">
        <v>40</v>
      </c>
      <c r="C54" s="59"/>
      <c r="D54" s="59"/>
      <c r="E54" s="59"/>
      <c r="F54" s="59"/>
      <c r="G54" s="59"/>
      <c r="H54" s="59"/>
    </row>
    <row r="55" spans="1:8" ht="12" customHeight="1">
      <c r="A55" s="44">
        <v>1</v>
      </c>
      <c r="B55" s="44">
        <v>11</v>
      </c>
      <c r="C55" s="25"/>
      <c r="D55" s="52">
        <v>59303.46</v>
      </c>
      <c r="E55" s="53"/>
      <c r="F55" s="53" t="s">
        <v>72</v>
      </c>
      <c r="G55" s="53"/>
      <c r="H55" s="53"/>
    </row>
    <row r="56" spans="1:8" s="45" customFormat="1" ht="12" customHeight="1">
      <c r="A56" s="46">
        <v>2</v>
      </c>
      <c r="B56" s="46">
        <v>17</v>
      </c>
      <c r="C56" s="47"/>
      <c r="D56" s="63">
        <v>9372.5300000000007</v>
      </c>
      <c r="E56" s="64"/>
      <c r="F56" s="53" t="s">
        <v>73</v>
      </c>
      <c r="G56" s="53"/>
      <c r="H56" s="53"/>
    </row>
    <row r="57" spans="1:8" s="45" customFormat="1" ht="12" customHeight="1">
      <c r="A57" s="46">
        <v>3</v>
      </c>
      <c r="B57" s="46">
        <v>19</v>
      </c>
      <c r="C57" s="47"/>
      <c r="D57" s="63">
        <v>13184.92</v>
      </c>
      <c r="E57" s="64"/>
      <c r="F57" s="53" t="s">
        <v>74</v>
      </c>
      <c r="G57" s="53"/>
      <c r="H57" s="53"/>
    </row>
    <row r="58" spans="1:8" s="45" customFormat="1" ht="12" customHeight="1">
      <c r="A58" s="46">
        <v>4</v>
      </c>
      <c r="B58" s="46">
        <v>22</v>
      </c>
      <c r="C58" s="47"/>
      <c r="D58" s="63">
        <v>35530.720000000001</v>
      </c>
      <c r="E58" s="64"/>
      <c r="F58" s="53" t="s">
        <v>75</v>
      </c>
      <c r="G58" s="53"/>
      <c r="H58" s="53"/>
    </row>
    <row r="59" spans="1:8" s="45" customFormat="1" ht="12" customHeight="1">
      <c r="A59" s="46">
        <v>5</v>
      </c>
      <c r="B59" s="46">
        <v>23</v>
      </c>
      <c r="C59" s="47"/>
      <c r="D59" s="63">
        <v>94063.66</v>
      </c>
      <c r="E59" s="64"/>
      <c r="F59" s="53" t="s">
        <v>77</v>
      </c>
      <c r="G59" s="53"/>
      <c r="H59" s="53"/>
    </row>
    <row r="60" spans="1:8" s="45" customFormat="1" ht="12" customHeight="1">
      <c r="A60" s="46">
        <v>6</v>
      </c>
      <c r="B60" s="46">
        <v>28</v>
      </c>
      <c r="C60" s="47"/>
      <c r="D60" s="63">
        <v>5844.69</v>
      </c>
      <c r="E60" s="64"/>
      <c r="F60" s="53" t="s">
        <v>76</v>
      </c>
      <c r="G60" s="53"/>
      <c r="H60" s="53"/>
    </row>
    <row r="61" spans="1:8" s="45" customFormat="1" ht="12" customHeight="1">
      <c r="A61" s="46">
        <v>7</v>
      </c>
      <c r="B61" s="46">
        <v>5</v>
      </c>
      <c r="C61" s="47"/>
      <c r="D61" s="52">
        <v>55925.38</v>
      </c>
      <c r="E61" s="53"/>
      <c r="F61" s="53" t="s">
        <v>79</v>
      </c>
      <c r="G61" s="53"/>
      <c r="H61" s="53"/>
    </row>
    <row r="62" spans="1:8" ht="15" customHeight="1">
      <c r="A62" s="51">
        <v>8</v>
      </c>
      <c r="B62" s="49">
        <v>8</v>
      </c>
      <c r="C62" s="50"/>
      <c r="D62" s="63">
        <v>6429.06</v>
      </c>
      <c r="E62" s="64"/>
      <c r="F62" s="53" t="s">
        <v>78</v>
      </c>
      <c r="G62" s="53"/>
      <c r="H62" s="53"/>
    </row>
    <row r="63" spans="1:8" ht="13.5" customHeight="1">
      <c r="B63" s="48" t="s">
        <v>71</v>
      </c>
      <c r="C63" s="27"/>
      <c r="D63" s="27"/>
      <c r="E63" s="27"/>
      <c r="F63" s="27"/>
      <c r="G63" s="27"/>
      <c r="H63" s="27"/>
    </row>
    <row r="64" spans="1:8" ht="15" customHeight="1">
      <c r="A64" s="62" t="s">
        <v>52</v>
      </c>
      <c r="B64" s="62"/>
      <c r="C64" s="62"/>
      <c r="D64" s="62"/>
      <c r="E64" s="62"/>
      <c r="F64" s="62"/>
      <c r="G64" s="27"/>
      <c r="H64" s="27"/>
    </row>
    <row r="65" spans="1:8" ht="12.75" customHeight="1">
      <c r="A65" s="61" t="s">
        <v>16</v>
      </c>
      <c r="B65" s="61"/>
      <c r="C65" s="61"/>
      <c r="D65" s="61"/>
      <c r="E65" s="27"/>
      <c r="F65" s="27"/>
      <c r="G65" s="27"/>
      <c r="H65" s="27"/>
    </row>
    <row r="66" spans="1:8" ht="26.25" customHeight="1">
      <c r="A66" s="61"/>
      <c r="B66" s="61"/>
      <c r="C66" s="61"/>
      <c r="D66" s="61"/>
      <c r="E66" s="27"/>
      <c r="F66" s="27"/>
      <c r="G66" s="27"/>
      <c r="H66" s="27"/>
    </row>
    <row r="67" spans="1:8" s="27" customFormat="1" ht="12.75" customHeight="1">
      <c r="A67" s="61" t="s">
        <v>26</v>
      </c>
      <c r="B67" s="61"/>
      <c r="C67" s="61"/>
      <c r="D67" s="61"/>
      <c r="E67" s="2"/>
      <c r="F67" s="2"/>
      <c r="G67" s="2"/>
      <c r="H67" s="2"/>
    </row>
    <row r="68" spans="1:8" s="27" customFormat="1">
      <c r="A68" s="2"/>
      <c r="B68" s="2"/>
      <c r="C68" s="2"/>
      <c r="D68" s="2"/>
      <c r="E68" s="2"/>
      <c r="F68" s="2"/>
      <c r="G68" s="2"/>
      <c r="H68" s="2"/>
    </row>
    <row r="69" spans="1:8" s="27" customFormat="1">
      <c r="A69" s="1"/>
      <c r="B69" s="2"/>
      <c r="C69" s="2"/>
      <c r="D69" s="2"/>
      <c r="E69" s="2"/>
      <c r="F69" s="2"/>
      <c r="G69" s="2"/>
      <c r="H69" s="2"/>
    </row>
    <row r="70" spans="1:8" s="27" customFormat="1">
      <c r="A70" s="1"/>
      <c r="B70" s="2"/>
      <c r="C70" s="2"/>
      <c r="D70" s="2"/>
      <c r="E70" s="2"/>
      <c r="F70" s="2"/>
      <c r="G70" s="2"/>
      <c r="H70" s="2"/>
    </row>
  </sheetData>
  <mergeCells count="36">
    <mergeCell ref="A67:D67"/>
    <mergeCell ref="A64:F64"/>
    <mergeCell ref="C53:C54"/>
    <mergeCell ref="D53:E54"/>
    <mergeCell ref="D62:E62"/>
    <mergeCell ref="F62:H62"/>
    <mergeCell ref="A66:D66"/>
    <mergeCell ref="A65:D65"/>
    <mergeCell ref="D56:E56"/>
    <mergeCell ref="D58:E58"/>
    <mergeCell ref="D59:E59"/>
    <mergeCell ref="D57:E57"/>
    <mergeCell ref="D60:E60"/>
    <mergeCell ref="A13:I13"/>
    <mergeCell ref="A14:I14"/>
    <mergeCell ref="D55:E55"/>
    <mergeCell ref="F55:H55"/>
    <mergeCell ref="F53:H54"/>
    <mergeCell ref="A50:E50"/>
    <mergeCell ref="A51:F51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D61:E61"/>
    <mergeCell ref="F61:H61"/>
    <mergeCell ref="F60:H60"/>
    <mergeCell ref="F59:H59"/>
    <mergeCell ref="F56:H56"/>
    <mergeCell ref="F57:H57"/>
    <mergeCell ref="F58:H58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2020-03-13T04:41:08Z</cp:lastPrinted>
  <dcterms:created xsi:type="dcterms:W3CDTF">2018-01-25T10:54:16Z</dcterms:created>
  <dcterms:modified xsi:type="dcterms:W3CDTF">2023-03-23T05:38:14Z</dcterms:modified>
</cp:coreProperties>
</file>